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305" yWindow="-15" windowWidth="10200" windowHeight="8160"/>
  </bookViews>
  <sheets>
    <sheet name="Cайт УЗ 122019" sheetId="11" r:id="rId1"/>
  </sheets>
  <definedNames>
    <definedName name="_xlnm.Print_Area" localSheetId="0">'Cайт УЗ 122019'!$A$1:$P$18</definedName>
  </definedNames>
  <calcPr calcId="145621"/>
</workbook>
</file>

<file path=xl/calcChain.xml><?xml version="1.0" encoding="utf-8"?>
<calcChain xmlns="http://schemas.openxmlformats.org/spreadsheetml/2006/main">
  <c r="S15" i="11" l="1"/>
  <c r="S10" i="11" l="1"/>
  <c r="S16" i="11"/>
  <c r="S13" i="11"/>
  <c r="S12" i="11"/>
  <c r="S11" i="11"/>
  <c r="S9" i="11"/>
  <c r="S8" i="11"/>
  <c r="S7" i="11"/>
  <c r="S6" i="11"/>
  <c r="S5" i="11"/>
  <c r="S4" i="11"/>
</calcChain>
</file>

<file path=xl/sharedStrings.xml><?xml version="1.0" encoding="utf-8"?>
<sst xmlns="http://schemas.openxmlformats.org/spreadsheetml/2006/main" count="116" uniqueCount="110">
  <si>
    <t>Наименование груза, (позиции, субпозиции, коды ГНГ)</t>
  </si>
  <si>
    <t>4.1</t>
  </si>
  <si>
    <t>1.1</t>
  </si>
  <si>
    <t>ежемесячный</t>
  </si>
  <si>
    <r>
      <t>Руда железная, ЖРК, окатыши</t>
    </r>
    <r>
      <rPr>
        <sz val="16"/>
        <color indexed="8"/>
        <rFont val="Times New Roman"/>
        <family val="1"/>
        <charset val="204"/>
      </rPr>
      <t xml:space="preserve"> (2601, 7203) </t>
    </r>
    <r>
      <rPr>
        <b/>
        <sz val="16"/>
        <color indexed="8"/>
        <rFont val="Times New Roman"/>
        <family val="1"/>
        <charset val="204"/>
      </rPr>
      <t xml:space="preserve">из Российской Федерации </t>
    </r>
  </si>
  <si>
    <r>
      <t>Древесина</t>
    </r>
    <r>
      <rPr>
        <sz val="16"/>
        <rFont val="Times New Roman"/>
        <family val="1"/>
        <charset val="204"/>
      </rPr>
      <t xml:space="preserve"> (4401, 4403, 4404,440726)</t>
    </r>
  </si>
  <si>
    <t xml:space="preserve">№ п/п
таблицы пункта 12.1 раздела 2 приложения 3 Тарифной политики </t>
  </si>
  <si>
    <t>13.1</t>
  </si>
  <si>
    <t>30.2</t>
  </si>
  <si>
    <r>
      <t xml:space="preserve">Газы сжиженные </t>
    </r>
    <r>
      <rPr>
        <sz val="16"/>
        <rFont val="Times New Roman"/>
        <family val="1"/>
        <charset val="204"/>
      </rPr>
      <t>(2705, 2711, 290110-бутан и смеси бутана)</t>
    </r>
  </si>
  <si>
    <t>30.3</t>
  </si>
  <si>
    <t>переходы РЖД - переходы Львовской ж.д.(кроме Изов, Мостиска ІІ, Ягодин, Рава-Русская)</t>
  </si>
  <si>
    <t>переходы РЖД - Изов</t>
  </si>
  <si>
    <t>переходы РЖД - Рава-Русская</t>
  </si>
  <si>
    <t>переходы РЖД - Рени</t>
  </si>
  <si>
    <t>Маршрут,  направление перевозок</t>
  </si>
  <si>
    <t>переходы РЖД - переходы Львовской ж.д.</t>
  </si>
  <si>
    <t>переходы РЖД - припортовые станции (кроме Рени-Порт)</t>
  </si>
  <si>
    <t xml:space="preserve">Со станций Российской Федерации по направлениям                                                     переходы РЖД - переходы Львовской ж.д. </t>
  </si>
  <si>
    <t xml:space="preserve">Со станций Републики Казахстан по направлениям                                                     переходы РЖД - переходы Львовской ж.д. </t>
  </si>
  <si>
    <t>Период и обьемы перевозок, 
тыс. тонн</t>
  </si>
  <si>
    <t>01.01.19-31.01.19</t>
  </si>
  <si>
    <r>
      <t>Уголь каменный, бурый</t>
    </r>
    <r>
      <rPr>
        <sz val="16"/>
        <color indexed="8"/>
        <rFont val="Times New Roman"/>
        <family val="1"/>
        <charset val="204"/>
      </rPr>
      <t xml:space="preserve"> (2701, 2702)
(и в обратном
 направлении)                                  </t>
    </r>
  </si>
  <si>
    <t>4,16 
(0,08; 0,31; 3,77)</t>
  </si>
  <si>
    <t>01.02.19-28.02.19</t>
  </si>
  <si>
    <t>переходы РЖД - Мостиска 2</t>
  </si>
  <si>
    <t>переходы РЖД - припортовые станции(кроме Рени-Порт)</t>
  </si>
  <si>
    <t>7,80 
(0,12; 0,92; 1,07; 1,65; 2,61; 0,23; 1,20)</t>
  </si>
  <si>
    <t>54,24
(54,10; 0,14)</t>
  </si>
  <si>
    <t>01.03.19-31.03.19</t>
  </si>
  <si>
    <t>16,99 
(2,99; 9,93; 4,07)</t>
  </si>
  <si>
    <t>150,66
(29,60; 59,93; 4,71; 11,68; 0,21; 44,53)</t>
  </si>
  <si>
    <t>32,92 
(32,64; 0,14; 0,14)</t>
  </si>
  <si>
    <t>153,80
(42,25; 52,49; 1,58; 0,20; 19,93; 0,28; 37,07)</t>
  </si>
  <si>
    <t>5,48 
(0,88; 4,60)</t>
  </si>
  <si>
    <t>01.04.19-30.04.19</t>
  </si>
  <si>
    <t>7,36
(0,13; 0,86; 0,39; 1,34; 0,83; 3,81)</t>
  </si>
  <si>
    <t>147,80
(1,39; 146,41)</t>
  </si>
  <si>
    <t>7,23 
(0,12; 0,40; 1,31; 5,40)</t>
  </si>
  <si>
    <t>46,37
(8,33; 5,16; 31,64; 1,24)</t>
  </si>
  <si>
    <t>161,37 
(0,96; 0,96; 159,45)</t>
  </si>
  <si>
    <t>59,33
(12,79; 7,49; 39,05)</t>
  </si>
  <si>
    <t>Выполнение объёмов перевозок транзитных грузов, на перевозку которых установлены льготные тарифы с указанием 
размера объёмов перевозок , тыс. тонн</t>
  </si>
  <si>
    <t>89,49
(50,94; 38,55)</t>
  </si>
  <si>
    <t>10,03 
(5,03; 5,00)</t>
  </si>
  <si>
    <t>30,54 
(30,19; 0,28; 0,07)</t>
  </si>
  <si>
    <t>39,46
(5,02; 0,86; 33,29; 0,29)</t>
  </si>
  <si>
    <t>01.05.19-31.05.19</t>
  </si>
  <si>
    <t>7,33
(0,16; 1,99; 5,18)</t>
  </si>
  <si>
    <t>01.06.19-30.06.19</t>
  </si>
  <si>
    <t>180,13
(10,20; 92,15; 0,42; 9,69; 2,74; 0,07; 64,86)</t>
  </si>
  <si>
    <t>46,19
(6,71; 5,61; 32,74; 1,13)</t>
  </si>
  <si>
    <t>192,05
(9,90; 54,08; 0,42; 27,52; 4,63; 0,07; 95,43)</t>
  </si>
  <si>
    <t>130,70
(7,46; 30,28; 2,98; 0,42; 26,17; 2,28; 61,11)</t>
  </si>
  <si>
    <t>99,47
(6,00; 36,53; 55,39; 1,55)</t>
  </si>
  <si>
    <t>29,52 
(15,38; 14,14)</t>
  </si>
  <si>
    <t>56,21 
(55,86; 0,35)</t>
  </si>
  <si>
    <t>38,42
(7,36; 1,01; 30,05)</t>
  </si>
  <si>
    <t>100,02
(13,40; 86,62)</t>
  </si>
  <si>
    <t>103,40
(4,99; 0,06; 4,66; 45,89; 47,80)</t>
  </si>
  <si>
    <t>23,73
(19,67; 2,97; 1,09)</t>
  </si>
  <si>
    <t>17,00
(2,04; 14,96)</t>
  </si>
  <si>
    <t>4,15 
(3,94; 0,21)</t>
  </si>
  <si>
    <t>01.07.19-31.07.19</t>
  </si>
  <si>
    <t>3,03
(0,28; 0,23; 0,61; 0,85; 1,06)</t>
  </si>
  <si>
    <t>34,25
(3,59; 0,97; 29,69*)</t>
  </si>
  <si>
    <t>*) В соответствии с примечанием  5 ТП СНГ на 2019 фрахтовый год  применяется  порядок округления</t>
  </si>
  <si>
    <t>01.08.19-31.08.19</t>
  </si>
  <si>
    <t>65,95
(59,02; 3,70; 1,65; 1,58)</t>
  </si>
  <si>
    <t>24,96
(1,98; 3,94; 19,04)</t>
  </si>
  <si>
    <t>30,98
(30,91; 0,07)</t>
  </si>
  <si>
    <t>35,37
(6,34; 0,98; 28,05)</t>
  </si>
  <si>
    <t>7,62
(0,08; 1,60; 5,94)</t>
  </si>
  <si>
    <t>71,33
(4,43; 66,90)</t>
  </si>
  <si>
    <t>01.09.19-30.09.19</t>
  </si>
  <si>
    <t>89,32
(20,53; 68,79)</t>
  </si>
  <si>
    <t>102,54
(11,78; 0,34; 9,18; 6,32; 34,85; 25,01; 15,06)</t>
  </si>
  <si>
    <t>87,16
(0,48; 6,28; 80,40)</t>
  </si>
  <si>
    <t>25,94
(2,05; 3,94; 19,95)</t>
  </si>
  <si>
    <t>32,47
(29,98; 2,49)</t>
  </si>
  <si>
    <t>3,07
(0,46; 0,61; 0,44; 0,76; 0,80)</t>
  </si>
  <si>
    <t>39,44
(8,15; 1,49; 29,80*)</t>
  </si>
  <si>
    <t>01.10.19-31.10.19</t>
  </si>
  <si>
    <t>18,86
(4,01; 14,85)</t>
  </si>
  <si>
    <t>11,09
(5,07; 3,20; 0,50; 1,32; 1,00)</t>
  </si>
  <si>
    <t>149,36
(29,17; 4,94; 16,29; 9,94; 32,56; 31,47; 0,35; 0,21; 24,43)</t>
  </si>
  <si>
    <t>71,25
(1,79; 46,92; 20,09; 2,45)</t>
  </si>
  <si>
    <t>5,98
(1,90; 4,08)</t>
  </si>
  <si>
    <t>4,87
(1,92; 0,29; 0,84; 0,83; 0,99)</t>
  </si>
  <si>
    <t>116,45
(4,49; 3,23; 4,66; 16,75; 42,90; 34,68; 9,74)</t>
  </si>
  <si>
    <t>33,70
(2,66; 0,50; 30,54)</t>
  </si>
  <si>
    <t>20.2</t>
  </si>
  <si>
    <r>
      <rPr>
        <b/>
        <sz val="16"/>
        <rFont val="Times New Roman"/>
        <family val="1"/>
        <charset val="204"/>
      </rPr>
      <t>Сахар</t>
    </r>
    <r>
      <rPr>
        <sz val="16"/>
        <rFont val="Times New Roman"/>
        <family val="1"/>
        <charset val="204"/>
      </rPr>
      <t xml:space="preserve"> (1701)</t>
    </r>
  </si>
  <si>
    <t>переходы БЧ- переходы ЧФМ</t>
  </si>
  <si>
    <t>76,86
(0,34; 51,63; 23,38; 1,51)</t>
  </si>
  <si>
    <t>133,41
(8,98; 124,43)</t>
  </si>
  <si>
    <t>34,71
(4,83; 29,88*)</t>
  </si>
  <si>
    <t>квартальный</t>
  </si>
  <si>
    <t>01.11.19-30.11.19</t>
  </si>
  <si>
    <t>01.12.19-31.12.19</t>
  </si>
  <si>
    <t>5,46
(3,19; 2,27)</t>
  </si>
  <si>
    <t>136,42
(97,98; 38,44)</t>
  </si>
  <si>
    <t>87,23
(0,42; 72,34; 11,83; 2,64)</t>
  </si>
  <si>
    <t>81,58
(15,08; 14,10; 4,42; 4,13; 24,58; 0,07; 0,76; 18,44;)</t>
  </si>
  <si>
    <t>145,66
(10,02; 124,85; 10,79)</t>
  </si>
  <si>
    <t>8,99
(1,89; 5,27; 1,58; 0,25)</t>
  </si>
  <si>
    <t>43,04
(10,47; 30,98; 0,74; 0,85)</t>
  </si>
  <si>
    <t>144,93
(28,93; 14,04; 26,09; 9,29; 21,86; 38,99; 0,34; 0,56; 4,70; 0,13)</t>
  </si>
  <si>
    <t>27,05
(20,26; 2,77; 4,02)</t>
  </si>
  <si>
    <t>42,20
(11,98; 29,71*; 0,51)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</si>
</sst>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2" fontId="12" fillId="0" borderId="1" xfId="1" applyNumberFormat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 wrapText="1"/>
    </xf>
    <xf numFmtId="2" fontId="4" fillId="0" borderId="4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2" fontId="10" fillId="0" borderId="4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 2_для ЦМ январь-апрель 201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view="pageBreakPreview" topLeftCell="K7" zoomScale="50" zoomScaleNormal="60" zoomScaleSheetLayoutView="50" workbookViewId="0">
      <selection activeCell="P15" sqref="P15"/>
    </sheetView>
  </sheetViews>
  <sheetFormatPr defaultColWidth="9.28515625" defaultRowHeight="15" x14ac:dyDescent="0.25"/>
  <cols>
    <col min="1" max="1" width="13.42578125" style="1" customWidth="1"/>
    <col min="2" max="2" width="29.28515625" style="1" customWidth="1"/>
    <col min="3" max="3" width="37" style="1" customWidth="1"/>
    <col min="4" max="4" width="19.85546875" style="1" customWidth="1"/>
    <col min="5" max="5" width="24" style="2" customWidth="1"/>
    <col min="6" max="6" width="23.5703125" style="1" customWidth="1"/>
    <col min="7" max="10" width="24.28515625" style="1" customWidth="1"/>
    <col min="11" max="11" width="25.85546875" style="1" customWidth="1"/>
    <col min="12" max="12" width="26.5703125" style="1" customWidth="1"/>
    <col min="13" max="13" width="27.140625" style="1" customWidth="1"/>
    <col min="14" max="16" width="26" style="1" customWidth="1"/>
    <col min="17" max="18" width="9.28515625" style="1"/>
    <col min="19" max="19" width="14.5703125" style="1" customWidth="1"/>
    <col min="20" max="20" width="15" style="1" customWidth="1"/>
    <col min="21" max="16384" width="9.28515625" style="1"/>
  </cols>
  <sheetData>
    <row r="1" spans="1:20" ht="72.75" customHeight="1" x14ac:dyDescent="0.2">
      <c r="A1" s="36" t="s">
        <v>42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20" ht="48.75" customHeight="1" x14ac:dyDescent="0.2">
      <c r="A2" s="39" t="s">
        <v>6</v>
      </c>
      <c r="B2" s="39" t="s">
        <v>0</v>
      </c>
      <c r="C2" s="37" t="s">
        <v>15</v>
      </c>
      <c r="D2" s="35" t="s">
        <v>20</v>
      </c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20" ht="64.5" customHeight="1" x14ac:dyDescent="0.2">
      <c r="A3" s="39"/>
      <c r="B3" s="39"/>
      <c r="C3" s="38"/>
      <c r="D3" s="6"/>
      <c r="E3" s="7" t="s">
        <v>21</v>
      </c>
      <c r="F3" s="16" t="s">
        <v>24</v>
      </c>
      <c r="G3" s="17" t="s">
        <v>29</v>
      </c>
      <c r="H3" s="16" t="s">
        <v>35</v>
      </c>
      <c r="I3" s="18" t="s">
        <v>47</v>
      </c>
      <c r="J3" s="19" t="s">
        <v>49</v>
      </c>
      <c r="K3" s="20" t="s">
        <v>63</v>
      </c>
      <c r="L3" s="21" t="s">
        <v>67</v>
      </c>
      <c r="M3" s="21" t="s">
        <v>74</v>
      </c>
      <c r="N3" s="25" t="s">
        <v>82</v>
      </c>
      <c r="O3" s="28" t="s">
        <v>98</v>
      </c>
      <c r="P3" s="26" t="s">
        <v>99</v>
      </c>
    </row>
    <row r="4" spans="1:20" ht="109.5" customHeight="1" x14ac:dyDescent="0.2">
      <c r="A4" s="40" t="s">
        <v>2</v>
      </c>
      <c r="B4" s="43" t="s">
        <v>22</v>
      </c>
      <c r="C4" s="8" t="s">
        <v>11</v>
      </c>
      <c r="D4" s="46" t="s">
        <v>3</v>
      </c>
      <c r="E4" s="14" t="s">
        <v>33</v>
      </c>
      <c r="F4" s="14" t="s">
        <v>31</v>
      </c>
      <c r="G4" s="14" t="s">
        <v>50</v>
      </c>
      <c r="H4" s="14" t="s">
        <v>52</v>
      </c>
      <c r="I4" s="14" t="s">
        <v>53</v>
      </c>
      <c r="J4" s="14" t="s">
        <v>59</v>
      </c>
      <c r="K4" s="22" t="s">
        <v>89</v>
      </c>
      <c r="L4" s="22" t="s">
        <v>76</v>
      </c>
      <c r="M4" s="22" t="s">
        <v>85</v>
      </c>
      <c r="N4" s="22" t="s">
        <v>107</v>
      </c>
      <c r="O4" s="22" t="s">
        <v>103</v>
      </c>
      <c r="P4" s="23">
        <v>0</v>
      </c>
      <c r="S4" s="22">
        <f>153.8+150.66+180.13+192.05+130.7+103.4+116.45+102.54+149.36+144.93+81.58</f>
        <v>1505.6000000000001</v>
      </c>
    </row>
    <row r="5" spans="1:20" ht="66.75" customHeight="1" x14ac:dyDescent="0.2">
      <c r="A5" s="41"/>
      <c r="B5" s="44"/>
      <c r="C5" s="8" t="s">
        <v>12</v>
      </c>
      <c r="D5" s="47"/>
      <c r="E5" s="14" t="s">
        <v>40</v>
      </c>
      <c r="F5" s="14">
        <v>101.42</v>
      </c>
      <c r="G5" s="14" t="s">
        <v>37</v>
      </c>
      <c r="H5" s="14" t="s">
        <v>43</v>
      </c>
      <c r="I5" s="14" t="s">
        <v>54</v>
      </c>
      <c r="J5" s="14" t="s">
        <v>60</v>
      </c>
      <c r="K5" s="22" t="s">
        <v>68</v>
      </c>
      <c r="L5" s="22" t="s">
        <v>77</v>
      </c>
      <c r="M5" s="22" t="s">
        <v>86</v>
      </c>
      <c r="N5" s="22" t="s">
        <v>94</v>
      </c>
      <c r="O5" s="22" t="s">
        <v>102</v>
      </c>
      <c r="P5" s="22" t="s">
        <v>100</v>
      </c>
      <c r="S5" s="22">
        <f>161.37+101.42+147.8+89.49+99.47+23.73+65.95+87.16+71.25+76.86+87.23+5.46</f>
        <v>1017.1900000000002</v>
      </c>
    </row>
    <row r="6" spans="1:20" ht="57" customHeight="1" x14ac:dyDescent="0.2">
      <c r="A6" s="41"/>
      <c r="B6" s="44"/>
      <c r="C6" s="8" t="s">
        <v>25</v>
      </c>
      <c r="D6" s="47"/>
      <c r="E6" s="14">
        <v>0</v>
      </c>
      <c r="F6" s="14" t="s">
        <v>34</v>
      </c>
      <c r="G6" s="14" t="s">
        <v>30</v>
      </c>
      <c r="H6" s="14" t="s">
        <v>44</v>
      </c>
      <c r="I6" s="14" t="s">
        <v>55</v>
      </c>
      <c r="J6" s="14" t="s">
        <v>61</v>
      </c>
      <c r="K6" s="22" t="s">
        <v>69</v>
      </c>
      <c r="L6" s="22" t="s">
        <v>78</v>
      </c>
      <c r="M6" s="22" t="s">
        <v>87</v>
      </c>
      <c r="N6" s="22" t="s">
        <v>83</v>
      </c>
      <c r="O6" s="22">
        <v>14.97</v>
      </c>
      <c r="P6" s="22">
        <v>0</v>
      </c>
      <c r="S6" s="22">
        <f>5.48+16.99+10.03+29.52+17+24.96+25.94+5.98+18.86+14.97</f>
        <v>169.73</v>
      </c>
    </row>
    <row r="7" spans="1:20" ht="37.5" x14ac:dyDescent="0.2">
      <c r="A7" s="41"/>
      <c r="B7" s="44"/>
      <c r="C7" s="8" t="s">
        <v>13</v>
      </c>
      <c r="D7" s="47"/>
      <c r="E7" s="14">
        <v>1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2">
        <v>0</v>
      </c>
      <c r="L7" s="22">
        <v>1.08</v>
      </c>
      <c r="M7" s="22">
        <v>0</v>
      </c>
      <c r="N7" s="22">
        <v>0</v>
      </c>
      <c r="O7" s="22">
        <v>0</v>
      </c>
      <c r="P7" s="22">
        <v>0</v>
      </c>
      <c r="S7" s="22">
        <f>1+1.08</f>
        <v>2.08</v>
      </c>
    </row>
    <row r="8" spans="1:20" ht="60.75" x14ac:dyDescent="0.2">
      <c r="A8" s="41"/>
      <c r="B8" s="44"/>
      <c r="C8" s="8" t="s">
        <v>14</v>
      </c>
      <c r="D8" s="47"/>
      <c r="E8" s="14" t="s">
        <v>28</v>
      </c>
      <c r="F8" s="14" t="s">
        <v>32</v>
      </c>
      <c r="G8" s="14">
        <v>19.95</v>
      </c>
      <c r="H8" s="14" t="s">
        <v>45</v>
      </c>
      <c r="I8" s="14" t="s">
        <v>56</v>
      </c>
      <c r="J8" s="14" t="s">
        <v>62</v>
      </c>
      <c r="K8" s="22" t="s">
        <v>70</v>
      </c>
      <c r="L8" s="22" t="s">
        <v>79</v>
      </c>
      <c r="M8" s="22">
        <v>0</v>
      </c>
      <c r="N8" s="22">
        <v>8.69</v>
      </c>
      <c r="O8" s="22">
        <v>34.18</v>
      </c>
      <c r="P8" s="22">
        <v>0</v>
      </c>
      <c r="S8" s="22">
        <f>54.24+32.92+19.95+30.54+56.21+4.15+30.98+32.47+8.69+34.18</f>
        <v>304.33000000000004</v>
      </c>
    </row>
    <row r="9" spans="1:20" ht="56.25" x14ac:dyDescent="0.2">
      <c r="A9" s="42"/>
      <c r="B9" s="45"/>
      <c r="C9" s="8" t="s">
        <v>26</v>
      </c>
      <c r="D9" s="48"/>
      <c r="E9" s="14">
        <v>0</v>
      </c>
      <c r="F9" s="14">
        <v>9.02</v>
      </c>
      <c r="G9" s="14">
        <v>18.420000000000002</v>
      </c>
      <c r="H9" s="14">
        <v>20.260000000000002</v>
      </c>
      <c r="I9" s="14">
        <v>13.69</v>
      </c>
      <c r="J9" s="14">
        <v>13.68</v>
      </c>
      <c r="K9" s="22">
        <v>4.96</v>
      </c>
      <c r="L9" s="22">
        <v>9.6</v>
      </c>
      <c r="M9" s="22">
        <v>19.399999999999999</v>
      </c>
      <c r="N9" s="22">
        <v>19.43</v>
      </c>
      <c r="O9" s="22">
        <v>33.229999999999997</v>
      </c>
      <c r="P9" s="22">
        <v>0</v>
      </c>
      <c r="S9" s="22">
        <f>9.02+18.42+20.26+13.69+13.68+4.96+9.6+19.4+19.43+33.23</f>
        <v>161.68999999999997</v>
      </c>
    </row>
    <row r="10" spans="1:20" ht="72.75" customHeight="1" x14ac:dyDescent="0.2">
      <c r="A10" s="40" t="s">
        <v>1</v>
      </c>
      <c r="B10" s="43" t="s">
        <v>4</v>
      </c>
      <c r="C10" s="9" t="s">
        <v>16</v>
      </c>
      <c r="D10" s="46" t="s">
        <v>3</v>
      </c>
      <c r="E10" s="14">
        <v>208.48</v>
      </c>
      <c r="F10" s="14">
        <v>123.36</v>
      </c>
      <c r="G10" s="14">
        <v>165.95</v>
      </c>
      <c r="H10" s="14">
        <v>152.38999999999999</v>
      </c>
      <c r="I10" s="14">
        <v>120.2</v>
      </c>
      <c r="J10" s="14" t="s">
        <v>58</v>
      </c>
      <c r="K10" s="22" t="s">
        <v>75</v>
      </c>
      <c r="L10" s="22" t="s">
        <v>73</v>
      </c>
      <c r="M10" s="22">
        <v>84.45</v>
      </c>
      <c r="N10" s="22" t="s">
        <v>95</v>
      </c>
      <c r="O10" s="22" t="s">
        <v>104</v>
      </c>
      <c r="P10" s="22" t="s">
        <v>101</v>
      </c>
      <c r="S10" s="22">
        <f>208.48+123.36+165.95+152.39+120.2+100.02+89.32+71.33+84.45+133.41+145.66+136.42</f>
        <v>1530.9900000000002</v>
      </c>
      <c r="T10" s="29"/>
    </row>
    <row r="11" spans="1:20" ht="56.25" x14ac:dyDescent="0.2">
      <c r="A11" s="41"/>
      <c r="B11" s="44"/>
      <c r="C11" s="9" t="s">
        <v>17</v>
      </c>
      <c r="D11" s="47"/>
      <c r="E11" s="14">
        <v>222.64</v>
      </c>
      <c r="F11" s="14">
        <v>351.2</v>
      </c>
      <c r="G11" s="14">
        <v>266.70999999999998</v>
      </c>
      <c r="H11" s="14">
        <v>193.12</v>
      </c>
      <c r="I11" s="14">
        <v>271.20999999999998</v>
      </c>
      <c r="J11" s="14">
        <v>454.08</v>
      </c>
      <c r="K11" s="22">
        <v>501.83</v>
      </c>
      <c r="L11" s="22">
        <v>652.96</v>
      </c>
      <c r="M11" s="22">
        <v>591.48</v>
      </c>
      <c r="N11" s="22">
        <v>480.22</v>
      </c>
      <c r="O11" s="22">
        <v>413.04</v>
      </c>
      <c r="P11" s="22">
        <v>168.6</v>
      </c>
      <c r="S11" s="22">
        <f>222.64+351.2+266.71+193.12+271.21+454.08+501.83+652.96+591.48+480.22+413.04+168.6</f>
        <v>4567.09</v>
      </c>
    </row>
    <row r="12" spans="1:20" ht="36.75" customHeight="1" x14ac:dyDescent="0.2">
      <c r="A12" s="42"/>
      <c r="B12" s="45"/>
      <c r="C12" s="9" t="s">
        <v>14</v>
      </c>
      <c r="D12" s="48"/>
      <c r="E12" s="14">
        <v>17.78</v>
      </c>
      <c r="F12" s="14">
        <v>13.32</v>
      </c>
      <c r="G12" s="14">
        <v>13.31</v>
      </c>
      <c r="H12" s="14">
        <v>0</v>
      </c>
      <c r="I12" s="14">
        <v>0</v>
      </c>
      <c r="J12" s="14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S12" s="22">
        <f>17.78+13.32+13.31</f>
        <v>44.410000000000004</v>
      </c>
    </row>
    <row r="13" spans="1:20" ht="81" x14ac:dyDescent="0.2">
      <c r="A13" s="3" t="s">
        <v>7</v>
      </c>
      <c r="B13" s="5" t="s">
        <v>5</v>
      </c>
      <c r="C13" s="27"/>
      <c r="D13" s="4" t="s">
        <v>3</v>
      </c>
      <c r="E13" s="14" t="s">
        <v>23</v>
      </c>
      <c r="F13" s="14" t="s">
        <v>27</v>
      </c>
      <c r="G13" s="14" t="s">
        <v>38</v>
      </c>
      <c r="H13" s="14" t="s">
        <v>36</v>
      </c>
      <c r="I13" s="14" t="s">
        <v>48</v>
      </c>
      <c r="J13" s="22" t="s">
        <v>72</v>
      </c>
      <c r="K13" s="22" t="s">
        <v>64</v>
      </c>
      <c r="L13" s="22" t="s">
        <v>80</v>
      </c>
      <c r="M13" s="22" t="s">
        <v>88</v>
      </c>
      <c r="N13" s="22" t="s">
        <v>84</v>
      </c>
      <c r="O13" s="22" t="s">
        <v>105</v>
      </c>
      <c r="P13" s="22" t="s">
        <v>108</v>
      </c>
      <c r="S13" s="22">
        <f>4.16+7.8+7.23+7.36+7.33+7.62+3.03+3.07+4.87+11.09+8.99+27.05</f>
        <v>99.6</v>
      </c>
    </row>
    <row r="14" spans="1:20" ht="30" customHeight="1" x14ac:dyDescent="0.2">
      <c r="A14" s="3" t="s">
        <v>91</v>
      </c>
      <c r="B14" s="4" t="s">
        <v>92</v>
      </c>
      <c r="C14" s="27" t="s">
        <v>93</v>
      </c>
      <c r="D14" s="12" t="s">
        <v>97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30">
        <v>2.0499999999999998</v>
      </c>
      <c r="O14" s="31"/>
      <c r="P14" s="32"/>
    </row>
    <row r="15" spans="1:20" ht="109.5" customHeight="1" x14ac:dyDescent="0.2">
      <c r="A15" s="3" t="s">
        <v>8</v>
      </c>
      <c r="B15" s="11" t="s">
        <v>9</v>
      </c>
      <c r="C15" s="10" t="s">
        <v>18</v>
      </c>
      <c r="D15" s="12" t="s">
        <v>3</v>
      </c>
      <c r="E15" s="14" t="s">
        <v>41</v>
      </c>
      <c r="F15" s="14" t="s">
        <v>39</v>
      </c>
      <c r="G15" s="14" t="s">
        <v>51</v>
      </c>
      <c r="H15" s="14" t="s">
        <v>46</v>
      </c>
      <c r="I15" s="14" t="s">
        <v>57</v>
      </c>
      <c r="J15" s="14" t="s">
        <v>65</v>
      </c>
      <c r="K15" s="22" t="s">
        <v>71</v>
      </c>
      <c r="L15" s="22" t="s">
        <v>81</v>
      </c>
      <c r="M15" s="22" t="s">
        <v>90</v>
      </c>
      <c r="N15" s="22" t="s">
        <v>96</v>
      </c>
      <c r="O15" s="22" t="s">
        <v>106</v>
      </c>
      <c r="P15" s="22" t="s">
        <v>109</v>
      </c>
      <c r="S15" s="22">
        <f>59.33+46.37+46.19+39.46+38.42+34.25+35.37+39.44+33.7+34.71+43.04+41.7</f>
        <v>491.97999999999996</v>
      </c>
      <c r="T15" s="22"/>
    </row>
    <row r="16" spans="1:20" ht="81" x14ac:dyDescent="0.2">
      <c r="A16" s="3" t="s">
        <v>10</v>
      </c>
      <c r="B16" s="11" t="s">
        <v>9</v>
      </c>
      <c r="C16" s="13" t="s">
        <v>19</v>
      </c>
      <c r="D16" s="12" t="s">
        <v>3</v>
      </c>
      <c r="E16" s="15">
        <v>2.3199999999999998</v>
      </c>
      <c r="F16" s="15">
        <v>1.07</v>
      </c>
      <c r="G16" s="15">
        <v>0</v>
      </c>
      <c r="H16" s="15">
        <v>0</v>
      </c>
      <c r="I16" s="15">
        <v>0</v>
      </c>
      <c r="J16" s="15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S16" s="22">
        <f>2.32+1.07</f>
        <v>3.3899999999999997</v>
      </c>
    </row>
    <row r="17" spans="1:16" ht="7.5" customHeight="1" x14ac:dyDescent="0.2">
      <c r="A17" s="33" t="s">
        <v>66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</row>
    <row r="18" spans="1:16" ht="21.75" customHeight="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</row>
    <row r="19" spans="1:16" ht="20.25" x14ac:dyDescent="0.25">
      <c r="J19" s="24"/>
    </row>
  </sheetData>
  <mergeCells count="13">
    <mergeCell ref="N14:P14"/>
    <mergeCell ref="A17:P18"/>
    <mergeCell ref="D2:P2"/>
    <mergeCell ref="A1:P1"/>
    <mergeCell ref="C2:C3"/>
    <mergeCell ref="A2:A3"/>
    <mergeCell ref="B2:B3"/>
    <mergeCell ref="A10:A12"/>
    <mergeCell ref="B10:B12"/>
    <mergeCell ref="D10:D12"/>
    <mergeCell ref="B4:B9"/>
    <mergeCell ref="D4:D9"/>
    <mergeCell ref="A4:A9"/>
  </mergeCells>
  <printOptions horizontalCentered="1" gridLines="1"/>
  <pageMargins left="0.25" right="0.25" top="0.75" bottom="0.75" header="0.3" footer="0.3"/>
  <pageSetup paperSize="9" scale="3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Cайт УЗ 122019</vt:lpstr>
      <vt:lpstr>'Cайт УЗ 122019'!Область_печати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Потоцька Олена</cp:lastModifiedBy>
  <cp:lastPrinted>2019-12-20T07:21:36Z</cp:lastPrinted>
  <dcterms:created xsi:type="dcterms:W3CDTF">2011-04-19T10:44:26Z</dcterms:created>
  <dcterms:modified xsi:type="dcterms:W3CDTF">2020-05-21T07:45:21Z</dcterms:modified>
</cp:coreProperties>
</file>